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6. Información Disciplina financiera\6.1 Estado de Situción Financiera\"/>
    </mc:Choice>
  </mc:AlternateContent>
  <xr:revisionPtr revIDLastSave="0" documentId="13_ncr:1_{B4FABDF8-F2EB-40A6-B60C-B0FBF251EB5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SF_LDF_1er_2025" sheetId="2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B9" i="2"/>
  <c r="B41" i="2" l="1"/>
  <c r="B17" i="2"/>
  <c r="C60" i="2"/>
  <c r="B60" i="2"/>
  <c r="E9" i="2" l="1"/>
  <c r="F75" i="2" l="1"/>
  <c r="F68" i="2"/>
  <c r="F63" i="2"/>
  <c r="F9" i="2"/>
  <c r="F79" i="2" l="1"/>
  <c r="B25" i="2"/>
  <c r="C25" i="2"/>
  <c r="F57" i="2" l="1"/>
  <c r="F42" i="2"/>
  <c r="F38" i="2"/>
  <c r="F31" i="2"/>
  <c r="F27" i="2"/>
  <c r="F47" i="2" s="1"/>
  <c r="F59" i="2" s="1"/>
  <c r="F81" i="2" s="1"/>
  <c r="F23" i="2"/>
  <c r="F19" i="2"/>
  <c r="C41" i="2"/>
  <c r="C38" i="2"/>
  <c r="C31" i="2"/>
  <c r="C17" i="2"/>
  <c r="C47" i="2" s="1"/>
  <c r="C62" i="2" l="1"/>
  <c r="E68" i="2"/>
  <c r="E63" i="2"/>
  <c r="E19" i="2" l="1"/>
  <c r="E23" i="2"/>
  <c r="E27" i="2"/>
  <c r="E31" i="2"/>
  <c r="E38" i="2"/>
  <c r="E42" i="2"/>
  <c r="E57" i="2"/>
  <c r="E75" i="2"/>
  <c r="E79" i="2"/>
  <c r="B31" i="2"/>
  <c r="B38" i="2"/>
  <c r="A2" i="2"/>
  <c r="E47" i="2" l="1"/>
  <c r="E59" i="2" s="1"/>
  <c r="E81" i="2" s="1"/>
  <c r="B47" i="2"/>
  <c r="B62" i="2" s="1"/>
</calcChain>
</file>

<file path=xl/sharedStrings.xml><?xml version="1.0" encoding="utf-8"?>
<sst xmlns="http://schemas.openxmlformats.org/spreadsheetml/2006/main" count="126" uniqueCount="124">
  <si>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</si>
  <si>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</si>
  <si>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</si>
  <si>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</si>
  <si>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</si>
  <si>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</si>
  <si>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</si>
  <si>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</si>
  <si>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</si>
  <si>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</si>
  <si>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</si>
  <si>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</si>
  <si>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</si>
  <si>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</si>
  <si>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</si>
  <si>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</si>
  <si>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</si>
  <si>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</si>
  <si>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</si>
  <si>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</si>
  <si>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</si>
  <si>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</si>
  <si>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</si>
  <si>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</si>
  <si>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</si>
  <si>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</si>
  <si>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</si>
  <si>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</si>
  <si>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</si>
  <si>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</si>
  <si>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</si>
  <si>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</si>
  <si>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</si>
  <si>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</si>
  <si>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</si>
  <si>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</si>
  <si>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</si>
  <si>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</si>
  <si>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</si>
  <si>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</si>
  <si>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</si>
  <si>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</si>
  <si>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</si>
  <si>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</si>
  <si>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</si>
  <si>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</si>
  <si>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</si>
  <si>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</si>
  <si>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</si>
  <si>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</si>
  <si>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</si>
  <si>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</si>
  <si>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</si>
  <si>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</si>
  <si>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</si>
  <si>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</si>
  <si>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</si>
  <si>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</si>
  <si>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</si>
  <si>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</si>
  <si>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</si>
  <si>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</si>
  <si>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</si>
  <si>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</si>
  <si>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</si>
  <si>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</si>
  <si>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</si>
  <si>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</si>
  <si>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</si>
  <si>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</si>
  <si>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</si>
  <si>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</si>
  <si>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</si>
  <si>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</si>
  <si>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</si>
  <si>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</si>
  <si>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</si>
  <si>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</si>
  <si>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</si>
  <si>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</si>
  <si>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</si>
  <si>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</si>
  <si>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</si>
  <si>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</si>
  <si>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</si>
  <si>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</si>
  <si>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</si>
  <si>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</si>
  <si>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</si>
  <si>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</si>
  <si>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</si>
  <si>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</si>
  <si>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</si>
  <si>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</si>
  <si>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</si>
  <si>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</si>
  <si>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</si>
  <si>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</si>
  <si>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</si>
  <si>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</si>
  <si>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</si>
  <si>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</si>
  <si>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</si>
  <si>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</si>
  <si>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</si>
  <si>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</si>
  <si>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</si>
  <si>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</si>
  <si>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</si>
  <si>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</si>
  <si>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</si>
  <si>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</si>
  <si>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</si>
  <si>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</si>
  <si>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</si>
  <si>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</si>
  <si>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</si>
  <si>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</si>
  <si>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</si>
  <si>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</si>
  <si>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</si>
  <si>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marzo de 2025 y al 31 de Diciembre de 2024 (b)</t>
  </si>
  <si>
    <t>2025 (d)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</si>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</sst>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;\(#,##0\);_-* &quot;-&quot;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rebuchet MS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7E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0" fillId="2" borderId="5" xfId="0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indent="2"/>
    </xf>
    <xf numFmtId="0" fontId="0" fillId="2" borderId="4" xfId="0" applyFill="1" applyBorder="1" applyAlignment="1">
      <alignment horizontal="left" vertical="center" indent="3"/>
    </xf>
    <xf numFmtId="0" fontId="0" fillId="2" borderId="4" xfId="0" applyFill="1" applyBorder="1" applyAlignment="1">
      <alignment horizontal="left" vertical="center" indent="5"/>
    </xf>
    <xf numFmtId="0" fontId="0" fillId="2" borderId="4" xfId="0" applyFill="1" applyBorder="1" applyAlignment="1">
      <alignment horizontal="left" indent="3"/>
    </xf>
    <xf numFmtId="0" fontId="1" fillId="2" borderId="4" xfId="0" applyFont="1" applyFill="1" applyBorder="1" applyAlignment="1">
      <alignment horizontal="left" indent="2"/>
    </xf>
    <xf numFmtId="0" fontId="0" fillId="2" borderId="4" xfId="0" applyFont="1" applyFill="1" applyBorder="1" applyAlignment="1">
      <alignment horizontal="left" vertical="center" indent="2"/>
    </xf>
    <xf numFmtId="0" fontId="0" fillId="2" borderId="4" xfId="0" applyFont="1" applyFill="1" applyBorder="1" applyAlignment="1">
      <alignment horizontal="left" vertical="center" indent="3"/>
    </xf>
    <xf numFmtId="0" fontId="0" fillId="2" borderId="4" xfId="0" applyFont="1" applyFill="1" applyBorder="1" applyAlignment="1">
      <alignment horizontal="left" indent="3"/>
    </xf>
    <xf numFmtId="43" fontId="0" fillId="2" borderId="5" xfId="0" applyNumberFormat="1" applyFill="1" applyBorder="1" applyAlignment="1">
      <alignment vertical="center"/>
    </xf>
    <xf numFmtId="43" fontId="0" fillId="2" borderId="5" xfId="0" applyNumberFormat="1" applyFill="1" applyBorder="1" applyAlignment="1" applyProtection="1">
      <alignment vertical="center"/>
      <protection locked="0"/>
    </xf>
    <xf numFmtId="43" fontId="0" fillId="2" borderId="5" xfId="0" applyNumberFormat="1" applyFont="1" applyFill="1" applyBorder="1" applyAlignment="1" applyProtection="1">
      <alignment vertical="center"/>
      <protection locked="0"/>
    </xf>
    <xf numFmtId="41" fontId="0" fillId="2" borderId="5" xfId="0" applyNumberFormat="1" applyFill="1" applyBorder="1" applyAlignment="1" applyProtection="1">
      <alignment vertical="center"/>
      <protection locked="0"/>
    </xf>
    <xf numFmtId="41" fontId="0" fillId="2" borderId="5" xfId="0" applyNumberFormat="1" applyFont="1" applyFill="1" applyBorder="1" applyAlignment="1" applyProtection="1">
      <alignment vertical="center"/>
      <protection locked="0"/>
    </xf>
    <xf numFmtId="41" fontId="0" fillId="0" borderId="5" xfId="0" applyNumberFormat="1" applyFill="1" applyBorder="1" applyAlignment="1" applyProtection="1">
      <alignment vertical="center"/>
      <protection locked="0"/>
    </xf>
    <xf numFmtId="41" fontId="0" fillId="2" borderId="5" xfId="0" applyNumberFormat="1" applyFill="1" applyBorder="1" applyAlignment="1">
      <alignment vertical="center"/>
    </xf>
    <xf numFmtId="41" fontId="1" fillId="2" borderId="5" xfId="0" applyNumberFormat="1" applyFont="1" applyFill="1" applyBorder="1" applyAlignment="1" applyProtection="1">
      <alignment vertical="center"/>
      <protection locked="0"/>
    </xf>
    <xf numFmtId="41" fontId="0" fillId="2" borderId="5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2"/>
    </xf>
    <xf numFmtId="43" fontId="0" fillId="2" borderId="10" xfId="0" applyNumberFormat="1" applyFill="1" applyBorder="1" applyAlignment="1">
      <alignment vertical="center"/>
    </xf>
    <xf numFmtId="0" fontId="0" fillId="2" borderId="9" xfId="0" applyFill="1" applyBorder="1" applyAlignment="1">
      <alignment horizontal="left" vertical="center" indent="3"/>
    </xf>
    <xf numFmtId="0" fontId="0" fillId="2" borderId="9" xfId="0" applyFont="1" applyFill="1" applyBorder="1" applyAlignment="1">
      <alignment horizontal="left" vertical="center" indent="5"/>
    </xf>
    <xf numFmtId="41" fontId="0" fillId="2" borderId="10" xfId="0" applyNumberFormat="1" applyFill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left" vertical="center" indent="5"/>
    </xf>
    <xf numFmtId="43" fontId="0" fillId="2" borderId="10" xfId="0" applyNumberFormat="1" applyFill="1" applyBorder="1" applyAlignment="1" applyProtection="1">
      <alignment vertical="center"/>
      <protection locked="0"/>
    </xf>
    <xf numFmtId="0" fontId="0" fillId="2" borderId="9" xfId="0" applyFill="1" applyBorder="1" applyAlignment="1">
      <alignment vertical="center"/>
    </xf>
    <xf numFmtId="41" fontId="0" fillId="2" borderId="10" xfId="0" applyNumberForma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41" fontId="1" fillId="2" borderId="10" xfId="0" applyNumberFormat="1" applyFont="1" applyFill="1" applyBorder="1" applyAlignment="1" applyProtection="1">
      <alignment vertical="center"/>
      <protection locked="0"/>
    </xf>
    <xf numFmtId="41" fontId="0" fillId="2" borderId="10" xfId="0" applyNumberFormat="1" applyFont="1" applyFill="1" applyBorder="1" applyAlignment="1">
      <alignment vertical="center"/>
    </xf>
    <xf numFmtId="41" fontId="0" fillId="2" borderId="10" xfId="0" applyNumberFormat="1" applyFont="1" applyFill="1" applyBorder="1" applyAlignment="1" applyProtection="1">
      <alignment vertical="center"/>
      <protection locked="0"/>
    </xf>
    <xf numFmtId="0" fontId="0" fillId="2" borderId="9" xfId="0" applyFill="1" applyBorder="1"/>
    <xf numFmtId="43" fontId="0" fillId="2" borderId="10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/>
    <xf numFmtId="43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41" fontId="0" fillId="2" borderId="12" xfId="0" applyNumberFormat="1" applyFill="1" applyBorder="1" applyAlignment="1">
      <alignment vertical="center"/>
    </xf>
    <xf numFmtId="41" fontId="0" fillId="2" borderId="13" xfId="0" applyNumberFormat="1" applyFill="1" applyBorder="1" applyAlignment="1">
      <alignment vertical="center"/>
    </xf>
    <xf numFmtId="43" fontId="1" fillId="2" borderId="5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 applyProtection="1">
      <alignment horizontal="right" vertical="center"/>
      <protection locked="0"/>
    </xf>
    <xf numFmtId="41" fontId="1" fillId="0" borderId="5" xfId="0" applyNumberFormat="1" applyFont="1" applyFill="1" applyBorder="1" applyAlignment="1" applyProtection="1">
      <alignment vertical="center"/>
      <protection locked="0"/>
    </xf>
    <xf numFmtId="41" fontId="1" fillId="0" borderId="10" xfId="0" applyNumberFormat="1" applyFont="1" applyFill="1" applyBorder="1" applyAlignment="1" applyProtection="1">
      <alignment vertical="center"/>
      <protection locked="0"/>
    </xf>
    <xf numFmtId="43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17" xfId="0" applyFont="1" applyFill="1" applyBorder="1" applyAlignment="1">
      <alignment horizontal="left" vertical="center" indent="2"/>
    </xf>
    <xf numFmtId="43" fontId="0" fillId="2" borderId="18" xfId="0" applyNumberFormat="1" applyFill="1" applyBorder="1" applyAlignment="1">
      <alignment vertical="center"/>
    </xf>
    <xf numFmtId="0" fontId="1" fillId="2" borderId="19" xfId="0" applyFont="1" applyFill="1" applyBorder="1" applyAlignment="1">
      <alignment horizontal="left" vertical="center" indent="2"/>
    </xf>
    <xf numFmtId="43" fontId="0" fillId="2" borderId="20" xfId="0" applyNumberFormat="1" applyFill="1" applyBorder="1" applyAlignment="1">
      <alignment vertical="center"/>
    </xf>
    <xf numFmtId="0" fontId="0" fillId="2" borderId="6" xfId="0" applyFill="1" applyBorder="1"/>
    <xf numFmtId="0" fontId="0" fillId="2" borderId="0" xfId="0" applyFill="1" applyBorder="1"/>
    <xf numFmtId="0" fontId="0" fillId="2" borderId="21" xfId="0" applyFill="1" applyBorder="1"/>
    <xf numFmtId="165" fontId="0" fillId="2" borderId="5" xfId="0" applyNumberFormat="1" applyFill="1" applyBorder="1" applyAlignment="1" applyProtection="1">
      <alignment vertical="center"/>
      <protection locked="0"/>
    </xf>
    <xf numFmtId="43" fontId="1" fillId="2" borderId="10" xfId="0" applyNumberFormat="1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left" vertical="center" indent="2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top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5492337</xdr:colOff>
      <xdr:row>0</xdr:row>
      <xdr:rowOff>205509</xdr:rowOff>
    </xdr:from>
    <xdr:to>
      <xdr:col>5</xdr:col>
      <xdr:colOff>35944</xdr:colOff>
      <xdr:row>4</xdr:row>
      <xdr:rowOff>129338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D096DB-8F9A-4B94-884A-5B48C167F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3988" y="205509"/>
          <a:ext cx="2019833" cy="732555"/>
        </a:xfrm>
        <a:prstGeom prst="rect">
          <a:avLst/>
        </a:prstGeom>
      </xdr:spPr>
    </xdr:pic>
    <xdr:clientData/>
  </xdr:twoCellAnchor>
  <xdr:twoCellAnchor editAs="oneCell">
    <xdr:from>
      <xdr:col>0</xdr:col>
      <xdr:colOff>1635425</xdr:colOff>
      <xdr:row>0</xdr:row>
      <xdr:rowOff>197922</xdr:rowOff>
    </xdr:from>
    <xdr:to>
      <xdr:col>0</xdr:col>
      <xdr:colOff>2709060</xdr:colOff>
      <xdr:row>4</xdr:row>
      <xdr:rowOff>42924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E0D7795-77A2-4E08-BEF6-19824649367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635425" y="197922"/>
          <a:ext cx="1073635" cy="653728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view="pageBreakPreview" zoomScale="53" zoomScaleNormal="77" zoomScaleSheetLayoutView="53" workbookViewId="0">
      <selection activeCell="A21" sqref="A21"/>
    </sheetView>
  </sheetViews>
  <sheetFormatPr baseColWidth="10" defaultColWidth="0" defaultRowHeight="15" zeroHeight="1" x14ac:dyDescent="0.25"/>
  <cols>
    <col min="1" max="1" width="96.85546875" style="3" customWidth="1"/>
    <col min="2" max="3" width="20" customWidth="1"/>
    <col min="4" max="4" width="92.5703125" style="3" customWidth="1"/>
    <col min="5" max="5" width="19.7109375" customWidth="1"/>
    <col min="6" max="6" width="20.85546875" customWidth="1"/>
    <col min="7" max="16384" width="10.7109375" hidden="1"/>
  </cols>
  <sheetData>
    <row r="1" spans="1:6" s="1" customFormat="1" ht="16.5" customHeight="1" x14ac:dyDescent="0.25">
      <c r="A1" s="61"/>
      <c r="B1" s="61"/>
      <c r="C1" s="61"/>
      <c r="D1" s="61"/>
      <c r="E1" s="61"/>
      <c r="F1" s="61"/>
    </row>
    <row r="2" spans="1:6" x14ac:dyDescent="0.25">
      <c r="A2" s="62" t="str">
        <f>ENTE_PUBLICO_A</f>
        <v>UNIVERSIDAD POLITÉCNICA DEL ESTADO DE MORELOS, Gobierno del Estado de Morelos (a)</v>
      </c>
      <c r="B2" s="63"/>
      <c r="C2" s="63"/>
      <c r="D2" s="63"/>
      <c r="E2" s="63"/>
      <c r="F2" s="64"/>
    </row>
    <row r="3" spans="1:6" x14ac:dyDescent="0.25">
      <c r="A3" s="65" t="s">
        <v>0</v>
      </c>
      <c r="B3" s="66"/>
      <c r="C3" s="66"/>
      <c r="D3" s="66"/>
      <c r="E3" s="66"/>
      <c r="F3" s="67"/>
    </row>
    <row r="4" spans="1:6" x14ac:dyDescent="0.25">
      <c r="A4" s="68" t="s">
        <v>121</v>
      </c>
      <c r="B4" s="63"/>
      <c r="C4" s="63"/>
      <c r="D4" s="63"/>
      <c r="E4" s="63"/>
      <c r="F4" s="69"/>
    </row>
    <row r="5" spans="1:6" x14ac:dyDescent="0.25">
      <c r="A5" s="70" t="s">
        <v>1</v>
      </c>
      <c r="B5" s="71"/>
      <c r="C5" s="71"/>
      <c r="D5" s="71"/>
      <c r="E5" s="71"/>
      <c r="F5" s="72"/>
    </row>
    <row r="6" spans="1:6" s="2" customFormat="1" ht="30.75" thickBot="1" x14ac:dyDescent="0.3">
      <c r="A6" s="56" t="s">
        <v>2</v>
      </c>
      <c r="B6" s="57" t="s">
        <v>122</v>
      </c>
      <c r="C6" s="58" t="s">
        <v>123</v>
      </c>
      <c r="D6" s="59" t="s">
        <v>3</v>
      </c>
      <c r="E6" s="57" t="s">
        <v>122</v>
      </c>
      <c r="F6" s="60" t="s">
        <v>123</v>
      </c>
    </row>
    <row r="7" spans="1:6" s="51" customFormat="1" x14ac:dyDescent="0.25">
      <c r="A7" s="47" t="s">
        <v>4</v>
      </c>
      <c r="B7" s="48"/>
      <c r="C7" s="48"/>
      <c r="D7" s="49" t="s">
        <v>5</v>
      </c>
      <c r="E7" s="48"/>
      <c r="F7" s="50"/>
    </row>
    <row r="8" spans="1:6" s="52" customFormat="1" x14ac:dyDescent="0.25">
      <c r="A8" s="22" t="s">
        <v>6</v>
      </c>
      <c r="B8" s="42"/>
      <c r="C8" s="42"/>
      <c r="D8" s="5" t="s">
        <v>7</v>
      </c>
      <c r="E8" s="13"/>
      <c r="F8" s="23"/>
    </row>
    <row r="9" spans="1:6" s="52" customFormat="1" x14ac:dyDescent="0.25">
      <c r="A9" s="24" t="s">
        <v>8</v>
      </c>
      <c r="B9" s="20">
        <f>B11+B10+B12+B13+B14+B15+B16</f>
        <v>28804718</v>
      </c>
      <c r="C9" s="20">
        <f>C11+C10+C12+C13+C14+C15+C16</f>
        <v>12295437</v>
      </c>
      <c r="D9" s="6" t="s">
        <v>9</v>
      </c>
      <c r="E9" s="44">
        <f>+E10+E11+E16+E18</f>
        <v>6041520</v>
      </c>
      <c r="F9" s="45">
        <f>+F10+F11+F16+F18</f>
        <v>14692452</v>
      </c>
    </row>
    <row r="10" spans="1:6" s="52" customFormat="1" x14ac:dyDescent="0.25">
      <c r="A10" s="25" t="s">
        <v>10</v>
      </c>
      <c r="B10" s="16">
        <v>20000</v>
      </c>
      <c r="C10" s="16">
        <v>0</v>
      </c>
      <c r="D10" s="7" t="s">
        <v>11</v>
      </c>
      <c r="E10" s="16">
        <v>2878983</v>
      </c>
      <c r="F10" s="26">
        <v>3028873</v>
      </c>
    </row>
    <row r="11" spans="1:6" s="52" customFormat="1" x14ac:dyDescent="0.25">
      <c r="A11" s="25" t="s">
        <v>12</v>
      </c>
      <c r="B11" s="16">
        <v>28784718</v>
      </c>
      <c r="C11" s="16">
        <v>12295437</v>
      </c>
      <c r="D11" s="7" t="s">
        <v>13</v>
      </c>
      <c r="E11" s="16">
        <v>376808</v>
      </c>
      <c r="F11" s="26">
        <v>6533224</v>
      </c>
    </row>
    <row r="12" spans="1:6" s="52" customFormat="1" x14ac:dyDescent="0.25">
      <c r="A12" s="25" t="s">
        <v>14</v>
      </c>
      <c r="B12" s="17">
        <v>0</v>
      </c>
      <c r="C12" s="17">
        <v>0</v>
      </c>
      <c r="D12" s="7" t="s">
        <v>15</v>
      </c>
      <c r="E12" s="16">
        <v>0</v>
      </c>
      <c r="F12" s="26">
        <v>0</v>
      </c>
    </row>
    <row r="13" spans="1:6" s="52" customFormat="1" x14ac:dyDescent="0.25">
      <c r="A13" s="25" t="s">
        <v>16</v>
      </c>
      <c r="B13" s="16">
        <v>0</v>
      </c>
      <c r="C13" s="16">
        <v>0</v>
      </c>
      <c r="D13" s="7" t="s">
        <v>17</v>
      </c>
      <c r="E13" s="16">
        <v>0</v>
      </c>
      <c r="F13" s="26">
        <v>0</v>
      </c>
    </row>
    <row r="14" spans="1:6" s="52" customFormat="1" x14ac:dyDescent="0.25">
      <c r="A14" s="25" t="s">
        <v>18</v>
      </c>
      <c r="B14" s="16">
        <v>0</v>
      </c>
      <c r="C14" s="16">
        <v>0</v>
      </c>
      <c r="D14" s="7" t="s">
        <v>19</v>
      </c>
      <c r="E14" s="16">
        <v>0</v>
      </c>
      <c r="F14" s="26">
        <v>0</v>
      </c>
    </row>
    <row r="15" spans="1:6" s="52" customFormat="1" x14ac:dyDescent="0.25">
      <c r="A15" s="25" t="s">
        <v>20</v>
      </c>
      <c r="B15" s="16">
        <v>0</v>
      </c>
      <c r="C15" s="16">
        <v>0</v>
      </c>
      <c r="D15" s="7" t="s">
        <v>21</v>
      </c>
      <c r="E15" s="16">
        <v>0</v>
      </c>
      <c r="F15" s="26">
        <v>0</v>
      </c>
    </row>
    <row r="16" spans="1:6" s="52" customFormat="1" x14ac:dyDescent="0.25">
      <c r="A16" s="25" t="s">
        <v>22</v>
      </c>
      <c r="B16" s="16">
        <v>0</v>
      </c>
      <c r="C16" s="16">
        <v>0</v>
      </c>
      <c r="D16" s="7" t="s">
        <v>23</v>
      </c>
      <c r="E16" s="16">
        <v>1304306</v>
      </c>
      <c r="F16" s="26">
        <v>3648932</v>
      </c>
    </row>
    <row r="17" spans="1:6" s="52" customFormat="1" x14ac:dyDescent="0.25">
      <c r="A17" s="24" t="s">
        <v>24</v>
      </c>
      <c r="B17" s="20">
        <f>SUM(B18:B24)</f>
        <v>3806824</v>
      </c>
      <c r="C17" s="20">
        <f>SUM(C18:C24)</f>
        <v>3715660</v>
      </c>
      <c r="D17" s="7" t="s">
        <v>25</v>
      </c>
      <c r="E17" s="16">
        <v>0</v>
      </c>
      <c r="F17" s="26">
        <v>0</v>
      </c>
    </row>
    <row r="18" spans="1:6" s="52" customFormat="1" x14ac:dyDescent="0.25">
      <c r="A18" s="27" t="s">
        <v>26</v>
      </c>
      <c r="B18" s="16">
        <v>0</v>
      </c>
      <c r="C18" s="16">
        <v>3672772</v>
      </c>
      <c r="D18" s="7" t="s">
        <v>27</v>
      </c>
      <c r="E18" s="16">
        <v>1481423</v>
      </c>
      <c r="F18" s="26">
        <v>1481423</v>
      </c>
    </row>
    <row r="19" spans="1:6" s="52" customFormat="1" x14ac:dyDescent="0.25">
      <c r="A19" s="27" t="s">
        <v>28</v>
      </c>
      <c r="B19" s="18">
        <v>14000</v>
      </c>
      <c r="C19" s="18">
        <v>0</v>
      </c>
      <c r="D19" s="6" t="s">
        <v>29</v>
      </c>
      <c r="E19" s="16">
        <f>SUM(E20:E22)</f>
        <v>0</v>
      </c>
      <c r="F19" s="26">
        <f>SUM(F20:F22)</f>
        <v>0</v>
      </c>
    </row>
    <row r="20" spans="1:6" s="52" customFormat="1" x14ac:dyDescent="0.25">
      <c r="A20" s="27" t="s">
        <v>30</v>
      </c>
      <c r="B20" s="16">
        <v>58787</v>
      </c>
      <c r="C20" s="16">
        <v>42888</v>
      </c>
      <c r="D20" s="7" t="s">
        <v>31</v>
      </c>
      <c r="E20" s="14">
        <v>0</v>
      </c>
      <c r="F20" s="28">
        <v>0</v>
      </c>
    </row>
    <row r="21" spans="1:6" s="52" customFormat="1" x14ac:dyDescent="0.25">
      <c r="A21" s="27" t="s">
        <v>32</v>
      </c>
      <c r="B21" s="16">
        <v>0</v>
      </c>
      <c r="C21" s="16">
        <v>0</v>
      </c>
      <c r="D21" s="7" t="s">
        <v>33</v>
      </c>
      <c r="E21" s="14">
        <v>0</v>
      </c>
      <c r="F21" s="28">
        <v>0</v>
      </c>
    </row>
    <row r="22" spans="1:6" s="52" customFormat="1" x14ac:dyDescent="0.25">
      <c r="A22" s="27" t="s">
        <v>34</v>
      </c>
      <c r="B22" s="14">
        <v>0</v>
      </c>
      <c r="C22" s="14">
        <v>0</v>
      </c>
      <c r="D22" s="7" t="s">
        <v>35</v>
      </c>
      <c r="E22" s="14">
        <v>0</v>
      </c>
      <c r="F22" s="28">
        <v>0</v>
      </c>
    </row>
    <row r="23" spans="1:6" s="52" customFormat="1" x14ac:dyDescent="0.25">
      <c r="A23" s="27" t="s">
        <v>36</v>
      </c>
      <c r="B23" s="14">
        <v>0</v>
      </c>
      <c r="C23" s="14">
        <v>0</v>
      </c>
      <c r="D23" s="6" t="s">
        <v>37</v>
      </c>
      <c r="E23" s="14">
        <f>E24+E25</f>
        <v>0</v>
      </c>
      <c r="F23" s="28">
        <f>F24+F25</f>
        <v>0</v>
      </c>
    </row>
    <row r="24" spans="1:6" s="52" customFormat="1" x14ac:dyDescent="0.25">
      <c r="A24" s="27" t="s">
        <v>38</v>
      </c>
      <c r="B24" s="54">
        <v>3734037</v>
      </c>
      <c r="C24" s="14">
        <v>0</v>
      </c>
      <c r="D24" s="7" t="s">
        <v>39</v>
      </c>
      <c r="E24" s="14">
        <v>0</v>
      </c>
      <c r="F24" s="28">
        <v>0</v>
      </c>
    </row>
    <row r="25" spans="1:6" s="52" customFormat="1" x14ac:dyDescent="0.25">
      <c r="A25" s="24" t="s">
        <v>40</v>
      </c>
      <c r="B25" s="14">
        <f>SUM(B26:B30)</f>
        <v>0</v>
      </c>
      <c r="C25" s="14">
        <f>SUM(C26:C30)</f>
        <v>0</v>
      </c>
      <c r="D25" s="7" t="s">
        <v>41</v>
      </c>
      <c r="E25" s="14">
        <v>0</v>
      </c>
      <c r="F25" s="28">
        <v>0</v>
      </c>
    </row>
    <row r="26" spans="1:6" s="52" customFormat="1" x14ac:dyDescent="0.25">
      <c r="A26" s="27" t="s">
        <v>42</v>
      </c>
      <c r="B26" s="14">
        <v>0</v>
      </c>
      <c r="C26" s="14">
        <v>0</v>
      </c>
      <c r="D26" s="6" t="s">
        <v>43</v>
      </c>
      <c r="E26" s="14">
        <v>0</v>
      </c>
      <c r="F26" s="28">
        <v>0</v>
      </c>
    </row>
    <row r="27" spans="1:6" s="52" customFormat="1" x14ac:dyDescent="0.25">
      <c r="A27" s="27" t="s">
        <v>44</v>
      </c>
      <c r="B27" s="14">
        <v>0</v>
      </c>
      <c r="C27" s="14">
        <v>0</v>
      </c>
      <c r="D27" s="6" t="s">
        <v>45</v>
      </c>
      <c r="E27" s="46">
        <f>SUM(E28:E30)</f>
        <v>0</v>
      </c>
      <c r="F27" s="55">
        <f>SUM(F28:F30)</f>
        <v>1137991</v>
      </c>
    </row>
    <row r="28" spans="1:6" s="52" customFormat="1" x14ac:dyDescent="0.25">
      <c r="A28" s="27" t="s">
        <v>46</v>
      </c>
      <c r="B28" s="14">
        <v>0</v>
      </c>
      <c r="C28" s="14">
        <v>0</v>
      </c>
      <c r="D28" s="7" t="s">
        <v>47</v>
      </c>
      <c r="E28" s="14">
        <v>0</v>
      </c>
      <c r="F28" s="28">
        <v>1137991</v>
      </c>
    </row>
    <row r="29" spans="1:6" s="52" customFormat="1" x14ac:dyDescent="0.25">
      <c r="A29" s="27" t="s">
        <v>48</v>
      </c>
      <c r="B29" s="14">
        <v>0</v>
      </c>
      <c r="C29" s="14">
        <v>0</v>
      </c>
      <c r="D29" s="7" t="s">
        <v>49</v>
      </c>
      <c r="E29" s="14">
        <v>0</v>
      </c>
      <c r="F29" s="28">
        <v>0</v>
      </c>
    </row>
    <row r="30" spans="1:6" s="52" customFormat="1" x14ac:dyDescent="0.25">
      <c r="A30" s="27" t="s">
        <v>50</v>
      </c>
      <c r="B30" s="14">
        <v>0</v>
      </c>
      <c r="C30" s="14">
        <v>0</v>
      </c>
      <c r="D30" s="7" t="s">
        <v>51</v>
      </c>
      <c r="E30" s="14">
        <v>0</v>
      </c>
      <c r="F30" s="28">
        <v>0</v>
      </c>
    </row>
    <row r="31" spans="1:6" s="52" customFormat="1" x14ac:dyDescent="0.25">
      <c r="A31" s="24" t="s">
        <v>52</v>
      </c>
      <c r="B31" s="14">
        <f>SUM(B32:B36)</f>
        <v>0</v>
      </c>
      <c r="C31" s="14">
        <f>SUM(C32:C36)</f>
        <v>0</v>
      </c>
      <c r="D31" s="6" t="s">
        <v>53</v>
      </c>
      <c r="E31" s="14">
        <f>SUM(E32:E37)</f>
        <v>0</v>
      </c>
      <c r="F31" s="28">
        <f>SUM(F32:F37)</f>
        <v>0</v>
      </c>
    </row>
    <row r="32" spans="1:6" s="52" customFormat="1" x14ac:dyDescent="0.25">
      <c r="A32" s="27" t="s">
        <v>54</v>
      </c>
      <c r="B32" s="14">
        <v>0</v>
      </c>
      <c r="C32" s="14">
        <v>0</v>
      </c>
      <c r="D32" s="7" t="s">
        <v>55</v>
      </c>
      <c r="E32" s="14">
        <v>0</v>
      </c>
      <c r="F32" s="28">
        <v>0</v>
      </c>
    </row>
    <row r="33" spans="1:6" s="52" customFormat="1" x14ac:dyDescent="0.25">
      <c r="A33" s="27" t="s">
        <v>56</v>
      </c>
      <c r="B33" s="14">
        <v>0</v>
      </c>
      <c r="C33" s="14">
        <v>0</v>
      </c>
      <c r="D33" s="7" t="s">
        <v>57</v>
      </c>
      <c r="E33" s="14">
        <v>0</v>
      </c>
      <c r="F33" s="28">
        <v>0</v>
      </c>
    </row>
    <row r="34" spans="1:6" s="52" customFormat="1" x14ac:dyDescent="0.25">
      <c r="A34" s="27" t="s">
        <v>58</v>
      </c>
      <c r="B34" s="14">
        <v>0</v>
      </c>
      <c r="C34" s="14">
        <v>0</v>
      </c>
      <c r="D34" s="7" t="s">
        <v>59</v>
      </c>
      <c r="E34" s="14">
        <v>0</v>
      </c>
      <c r="F34" s="28">
        <v>0</v>
      </c>
    </row>
    <row r="35" spans="1:6" s="52" customFormat="1" x14ac:dyDescent="0.25">
      <c r="A35" s="27" t="s">
        <v>60</v>
      </c>
      <c r="B35" s="14">
        <v>0</v>
      </c>
      <c r="C35" s="14">
        <v>0</v>
      </c>
      <c r="D35" s="7" t="s">
        <v>61</v>
      </c>
      <c r="E35" s="14">
        <v>0</v>
      </c>
      <c r="F35" s="28">
        <v>0</v>
      </c>
    </row>
    <row r="36" spans="1:6" s="52" customFormat="1" x14ac:dyDescent="0.25">
      <c r="A36" s="27" t="s">
        <v>62</v>
      </c>
      <c r="B36" s="14">
        <v>0</v>
      </c>
      <c r="C36" s="14">
        <v>0</v>
      </c>
      <c r="D36" s="7" t="s">
        <v>63</v>
      </c>
      <c r="E36" s="14">
        <v>0</v>
      </c>
      <c r="F36" s="28">
        <v>0</v>
      </c>
    </row>
    <row r="37" spans="1:6" s="52" customFormat="1" x14ac:dyDescent="0.25">
      <c r="A37" s="24" t="s">
        <v>64</v>
      </c>
      <c r="B37" s="14">
        <v>0</v>
      </c>
      <c r="C37" s="14">
        <v>0</v>
      </c>
      <c r="D37" s="7" t="s">
        <v>65</v>
      </c>
      <c r="E37" s="14">
        <v>0</v>
      </c>
      <c r="F37" s="28">
        <v>0</v>
      </c>
    </row>
    <row r="38" spans="1:6" s="52" customFormat="1" x14ac:dyDescent="0.25">
      <c r="A38" s="24" t="s">
        <v>66</v>
      </c>
      <c r="B38" s="14">
        <f>SUM(B39:B40)</f>
        <v>0</v>
      </c>
      <c r="C38" s="14">
        <f>SUM(C39:C40)</f>
        <v>0</v>
      </c>
      <c r="D38" s="6" t="s">
        <v>67</v>
      </c>
      <c r="E38" s="14">
        <f>SUM(E39:E41)</f>
        <v>0</v>
      </c>
      <c r="F38" s="28">
        <f>SUM(F39:F41)</f>
        <v>0</v>
      </c>
    </row>
    <row r="39" spans="1:6" s="52" customFormat="1" x14ac:dyDescent="0.25">
      <c r="A39" s="27" t="s">
        <v>68</v>
      </c>
      <c r="B39" s="14">
        <v>0</v>
      </c>
      <c r="C39" s="14">
        <v>0</v>
      </c>
      <c r="D39" s="7" t="s">
        <v>69</v>
      </c>
      <c r="E39" s="14">
        <v>0</v>
      </c>
      <c r="F39" s="28">
        <v>0</v>
      </c>
    </row>
    <row r="40" spans="1:6" s="52" customFormat="1" x14ac:dyDescent="0.25">
      <c r="A40" s="27" t="s">
        <v>70</v>
      </c>
      <c r="B40" s="14">
        <v>0</v>
      </c>
      <c r="C40" s="14">
        <v>0</v>
      </c>
      <c r="D40" s="7" t="s">
        <v>71</v>
      </c>
      <c r="E40" s="14">
        <v>0</v>
      </c>
      <c r="F40" s="28">
        <v>0</v>
      </c>
    </row>
    <row r="41" spans="1:6" s="52" customFormat="1" x14ac:dyDescent="0.25">
      <c r="A41" s="24" t="s">
        <v>72</v>
      </c>
      <c r="B41" s="20">
        <f>+B42</f>
        <v>97527</v>
      </c>
      <c r="C41" s="20">
        <f>+C42</f>
        <v>97527</v>
      </c>
      <c r="D41" s="7" t="s">
        <v>73</v>
      </c>
      <c r="E41" s="14">
        <v>0</v>
      </c>
      <c r="F41" s="28">
        <v>0</v>
      </c>
    </row>
    <row r="42" spans="1:6" s="52" customFormat="1" x14ac:dyDescent="0.25">
      <c r="A42" s="27" t="s">
        <v>74</v>
      </c>
      <c r="B42" s="16">
        <v>97527</v>
      </c>
      <c r="C42" s="16">
        <v>97527</v>
      </c>
      <c r="D42" s="6" t="s">
        <v>75</v>
      </c>
      <c r="E42" s="16">
        <f>SUM(E43:E45)</f>
        <v>0</v>
      </c>
      <c r="F42" s="26">
        <f>SUM(F43:F45)</f>
        <v>0</v>
      </c>
    </row>
    <row r="43" spans="1:6" s="52" customFormat="1" x14ac:dyDescent="0.25">
      <c r="A43" s="27" t="s">
        <v>76</v>
      </c>
      <c r="B43" s="16">
        <v>0</v>
      </c>
      <c r="C43" s="16">
        <v>0</v>
      </c>
      <c r="D43" s="7" t="s">
        <v>77</v>
      </c>
      <c r="E43" s="16">
        <v>0</v>
      </c>
      <c r="F43" s="26">
        <v>0</v>
      </c>
    </row>
    <row r="44" spans="1:6" s="52" customFormat="1" x14ac:dyDescent="0.25">
      <c r="A44" s="27" t="s">
        <v>78</v>
      </c>
      <c r="B44" s="16">
        <v>0</v>
      </c>
      <c r="C44" s="16">
        <v>0</v>
      </c>
      <c r="D44" s="7" t="s">
        <v>79</v>
      </c>
      <c r="E44" s="16">
        <v>0</v>
      </c>
      <c r="F44" s="26">
        <v>0</v>
      </c>
    </row>
    <row r="45" spans="1:6" s="52" customFormat="1" x14ac:dyDescent="0.25">
      <c r="A45" s="27" t="s">
        <v>80</v>
      </c>
      <c r="B45" s="16">
        <v>0</v>
      </c>
      <c r="C45" s="16">
        <v>0</v>
      </c>
      <c r="D45" s="7" t="s">
        <v>81</v>
      </c>
      <c r="E45" s="16">
        <v>0</v>
      </c>
      <c r="F45" s="26">
        <v>0</v>
      </c>
    </row>
    <row r="46" spans="1:6" s="52" customFormat="1" x14ac:dyDescent="0.25">
      <c r="A46" s="29"/>
      <c r="B46" s="19"/>
      <c r="C46" s="19"/>
      <c r="D46" s="4"/>
      <c r="E46" s="19"/>
      <c r="F46" s="30"/>
    </row>
    <row r="47" spans="1:6" s="52" customFormat="1" x14ac:dyDescent="0.25">
      <c r="A47" s="31" t="s">
        <v>82</v>
      </c>
      <c r="B47" s="20">
        <f>B9+B17+B25+B31+B38+B41</f>
        <v>32709069</v>
      </c>
      <c r="C47" s="20">
        <f>C9+C17+C25+C31+C38+C41</f>
        <v>16108624</v>
      </c>
      <c r="D47" s="5" t="s">
        <v>83</v>
      </c>
      <c r="E47" s="20">
        <f>E9+E19+E23+E26+E27+E31+E38+E42</f>
        <v>6041520</v>
      </c>
      <c r="F47" s="32">
        <f>F9+F19+F23+F26+F27+F31+F38+F42</f>
        <v>15830443</v>
      </c>
    </row>
    <row r="48" spans="1:6" s="52" customFormat="1" x14ac:dyDescent="0.25">
      <c r="A48" s="29"/>
      <c r="B48" s="19"/>
      <c r="C48" s="19"/>
      <c r="D48" s="4"/>
      <c r="E48" s="19"/>
      <c r="F48" s="30"/>
    </row>
    <row r="49" spans="1:6" s="52" customFormat="1" x14ac:dyDescent="0.25">
      <c r="A49" s="22" t="s">
        <v>84</v>
      </c>
      <c r="B49" s="19"/>
      <c r="C49" s="19"/>
      <c r="D49" s="5" t="s">
        <v>85</v>
      </c>
      <c r="E49" s="19"/>
      <c r="F49" s="30"/>
    </row>
    <row r="50" spans="1:6" s="52" customFormat="1" x14ac:dyDescent="0.25">
      <c r="A50" s="24" t="s">
        <v>86</v>
      </c>
      <c r="B50" s="16">
        <v>0</v>
      </c>
      <c r="C50" s="16">
        <v>0</v>
      </c>
      <c r="D50" s="6" t="s">
        <v>87</v>
      </c>
      <c r="E50" s="16">
        <v>0</v>
      </c>
      <c r="F50" s="26">
        <v>0</v>
      </c>
    </row>
    <row r="51" spans="1:6" s="52" customFormat="1" x14ac:dyDescent="0.25">
      <c r="A51" s="24" t="s">
        <v>88</v>
      </c>
      <c r="B51" s="16">
        <v>0</v>
      </c>
      <c r="C51" s="16">
        <v>0</v>
      </c>
      <c r="D51" s="6" t="s">
        <v>89</v>
      </c>
      <c r="E51" s="16">
        <v>0</v>
      </c>
      <c r="F51" s="26">
        <v>0</v>
      </c>
    </row>
    <row r="52" spans="1:6" s="52" customFormat="1" x14ac:dyDescent="0.25">
      <c r="A52" s="24" t="s">
        <v>90</v>
      </c>
      <c r="B52" s="16">
        <v>541415757</v>
      </c>
      <c r="C52" s="16">
        <v>541415757</v>
      </c>
      <c r="D52" s="6" t="s">
        <v>91</v>
      </c>
      <c r="E52" s="16">
        <v>0</v>
      </c>
      <c r="F52" s="26">
        <v>0</v>
      </c>
    </row>
    <row r="53" spans="1:6" s="52" customFormat="1" ht="18" x14ac:dyDescent="0.25">
      <c r="A53" s="24" t="s">
        <v>92</v>
      </c>
      <c r="B53" s="16">
        <v>104256333</v>
      </c>
      <c r="C53" s="43">
        <v>105033233</v>
      </c>
      <c r="D53" s="6" t="s">
        <v>93</v>
      </c>
      <c r="E53" s="16">
        <v>0</v>
      </c>
      <c r="F53" s="26">
        <v>0</v>
      </c>
    </row>
    <row r="54" spans="1:6" s="52" customFormat="1" x14ac:dyDescent="0.25">
      <c r="A54" s="24" t="s">
        <v>94</v>
      </c>
      <c r="B54" s="16">
        <v>1463757</v>
      </c>
      <c r="C54" s="16">
        <v>1463757</v>
      </c>
      <c r="D54" s="6" t="s">
        <v>95</v>
      </c>
      <c r="E54" s="16">
        <v>0</v>
      </c>
      <c r="F54" s="26">
        <v>0</v>
      </c>
    </row>
    <row r="55" spans="1:6" s="52" customFormat="1" x14ac:dyDescent="0.25">
      <c r="A55" s="24" t="s">
        <v>96</v>
      </c>
      <c r="B55" s="16">
        <v>-139160556</v>
      </c>
      <c r="C55" s="16">
        <v>-137477558</v>
      </c>
      <c r="D55" s="8" t="s">
        <v>97</v>
      </c>
      <c r="E55" s="16">
        <v>0</v>
      </c>
      <c r="F55" s="26">
        <v>0</v>
      </c>
    </row>
    <row r="56" spans="1:6" s="52" customFormat="1" x14ac:dyDescent="0.25">
      <c r="A56" s="24" t="s">
        <v>98</v>
      </c>
      <c r="B56" s="14">
        <v>0</v>
      </c>
      <c r="C56" s="14">
        <v>0</v>
      </c>
      <c r="D56" s="4"/>
      <c r="E56" s="19"/>
      <c r="F56" s="30"/>
    </row>
    <row r="57" spans="1:6" s="52" customFormat="1" x14ac:dyDescent="0.25">
      <c r="A57" s="24" t="s">
        <v>99</v>
      </c>
      <c r="B57" s="14">
        <v>0</v>
      </c>
      <c r="C57" s="14">
        <v>0</v>
      </c>
      <c r="D57" s="5" t="s">
        <v>100</v>
      </c>
      <c r="E57" s="20">
        <f>SUM(E50:E55)</f>
        <v>0</v>
      </c>
      <c r="F57" s="32">
        <f>SUM(F50:F55)</f>
        <v>0</v>
      </c>
    </row>
    <row r="58" spans="1:6" s="52" customFormat="1" x14ac:dyDescent="0.25">
      <c r="A58" s="24" t="s">
        <v>101</v>
      </c>
      <c r="B58" s="16">
        <v>0</v>
      </c>
      <c r="C58" s="16">
        <v>0</v>
      </c>
      <c r="D58" s="4"/>
      <c r="E58" s="19"/>
      <c r="F58" s="30"/>
    </row>
    <row r="59" spans="1:6" s="52" customFormat="1" x14ac:dyDescent="0.25">
      <c r="A59" s="29"/>
      <c r="B59" s="19"/>
      <c r="C59" s="19"/>
      <c r="D59" s="5" t="s">
        <v>102</v>
      </c>
      <c r="E59" s="20">
        <f>E47+E57</f>
        <v>6041520</v>
      </c>
      <c r="F59" s="32">
        <f>F47+F57</f>
        <v>15830443</v>
      </c>
    </row>
    <row r="60" spans="1:6" s="52" customFormat="1" x14ac:dyDescent="0.25">
      <c r="A60" s="31" t="s">
        <v>103</v>
      </c>
      <c r="B60" s="20">
        <f>SUM(B50:B58)</f>
        <v>507975291</v>
      </c>
      <c r="C60" s="20">
        <f>SUM(C50:C58)</f>
        <v>510435189</v>
      </c>
      <c r="D60" s="4"/>
      <c r="E60" s="19"/>
      <c r="F60" s="30"/>
    </row>
    <row r="61" spans="1:6" s="52" customFormat="1" x14ac:dyDescent="0.25">
      <c r="A61" s="29"/>
      <c r="B61" s="19"/>
      <c r="C61" s="19"/>
      <c r="D61" s="9" t="s">
        <v>104</v>
      </c>
      <c r="E61" s="21"/>
      <c r="F61" s="33"/>
    </row>
    <row r="62" spans="1:6" s="52" customFormat="1" x14ac:dyDescent="0.25">
      <c r="A62" s="31" t="s">
        <v>105</v>
      </c>
      <c r="B62" s="20">
        <f>SUM(B47+B60)</f>
        <v>540684360</v>
      </c>
      <c r="C62" s="20">
        <f>SUM(C47+C60)</f>
        <v>526543813</v>
      </c>
      <c r="D62" s="4"/>
      <c r="E62" s="19"/>
      <c r="F62" s="30"/>
    </row>
    <row r="63" spans="1:6" s="52" customFormat="1" x14ac:dyDescent="0.25">
      <c r="A63" s="29"/>
      <c r="B63" s="19"/>
      <c r="C63" s="19"/>
      <c r="D63" s="10" t="s">
        <v>106</v>
      </c>
      <c r="E63" s="20">
        <f>+E64+E65+E66</f>
        <v>500443924</v>
      </c>
      <c r="F63" s="32">
        <f>+F64+F65+F66</f>
        <v>501819790</v>
      </c>
    </row>
    <row r="64" spans="1:6" s="52" customFormat="1" x14ac:dyDescent="0.25">
      <c r="A64" s="29"/>
      <c r="B64" s="19"/>
      <c r="C64" s="19"/>
      <c r="D64" s="11" t="s">
        <v>107</v>
      </c>
      <c r="E64" s="17">
        <v>209208256</v>
      </c>
      <c r="F64" s="34">
        <v>209208256</v>
      </c>
    </row>
    <row r="65" spans="1:6" s="52" customFormat="1" x14ac:dyDescent="0.25">
      <c r="A65" s="29"/>
      <c r="B65" s="19"/>
      <c r="C65" s="19"/>
      <c r="D65" s="12" t="s">
        <v>108</v>
      </c>
      <c r="E65" s="17">
        <v>426942052</v>
      </c>
      <c r="F65" s="34">
        <v>426942052</v>
      </c>
    </row>
    <row r="66" spans="1:6" s="52" customFormat="1" x14ac:dyDescent="0.25">
      <c r="A66" s="29"/>
      <c r="B66" s="13"/>
      <c r="C66" s="13"/>
      <c r="D66" s="11" t="s">
        <v>109</v>
      </c>
      <c r="E66" s="17">
        <v>-135706384</v>
      </c>
      <c r="F66" s="34">
        <v>-134330518</v>
      </c>
    </row>
    <row r="67" spans="1:6" s="52" customFormat="1" x14ac:dyDescent="0.25">
      <c r="A67" s="29"/>
      <c r="B67" s="13"/>
      <c r="C67" s="13"/>
      <c r="D67" s="4"/>
      <c r="E67" s="19"/>
      <c r="F67" s="30"/>
    </row>
    <row r="68" spans="1:6" s="52" customFormat="1" x14ac:dyDescent="0.25">
      <c r="A68" s="29"/>
      <c r="B68" s="13"/>
      <c r="C68" s="13"/>
      <c r="D68" s="10" t="s">
        <v>110</v>
      </c>
      <c r="E68" s="20">
        <f>+E69+E70+E72</f>
        <v>34198916</v>
      </c>
      <c r="F68" s="32">
        <f>+F69+F70+F72</f>
        <v>8893580</v>
      </c>
    </row>
    <row r="69" spans="1:6" s="52" customFormat="1" x14ac:dyDescent="0.25">
      <c r="A69" s="35"/>
      <c r="B69" s="13"/>
      <c r="C69" s="13"/>
      <c r="D69" s="11" t="s">
        <v>111</v>
      </c>
      <c r="E69" s="17">
        <v>25612468</v>
      </c>
      <c r="F69" s="34">
        <v>1401550</v>
      </c>
    </row>
    <row r="70" spans="1:6" s="52" customFormat="1" x14ac:dyDescent="0.25">
      <c r="A70" s="35"/>
      <c r="B70" s="13"/>
      <c r="C70" s="13"/>
      <c r="D70" s="11" t="s">
        <v>112</v>
      </c>
      <c r="E70" s="17">
        <v>6586448</v>
      </c>
      <c r="F70" s="34">
        <v>5492030</v>
      </c>
    </row>
    <row r="71" spans="1:6" s="52" customFormat="1" x14ac:dyDescent="0.25">
      <c r="A71" s="35"/>
      <c r="B71" s="13"/>
      <c r="C71" s="13"/>
      <c r="D71" s="11" t="s">
        <v>113</v>
      </c>
      <c r="E71" s="17">
        <v>0</v>
      </c>
      <c r="F71" s="34">
        <v>0</v>
      </c>
    </row>
    <row r="72" spans="1:6" s="52" customFormat="1" x14ac:dyDescent="0.25">
      <c r="A72" s="35"/>
      <c r="B72" s="13"/>
      <c r="C72" s="13"/>
      <c r="D72" s="11" t="s">
        <v>114</v>
      </c>
      <c r="E72" s="17">
        <v>2000000</v>
      </c>
      <c r="F72" s="34">
        <v>2000000</v>
      </c>
    </row>
    <row r="73" spans="1:6" s="52" customFormat="1" x14ac:dyDescent="0.25">
      <c r="A73" s="35"/>
      <c r="B73" s="13"/>
      <c r="C73" s="13"/>
      <c r="D73" s="11" t="s">
        <v>115</v>
      </c>
      <c r="E73" s="17">
        <v>0</v>
      </c>
      <c r="F73" s="34">
        <v>0</v>
      </c>
    </row>
    <row r="74" spans="1:6" s="52" customFormat="1" x14ac:dyDescent="0.25">
      <c r="A74" s="35"/>
      <c r="B74" s="13"/>
      <c r="C74" s="13"/>
      <c r="D74" s="4"/>
      <c r="E74" s="19"/>
      <c r="F74" s="30"/>
    </row>
    <row r="75" spans="1:6" s="52" customFormat="1" x14ac:dyDescent="0.25">
      <c r="A75" s="35"/>
      <c r="B75" s="13"/>
      <c r="C75" s="13"/>
      <c r="D75" s="10" t="s">
        <v>116</v>
      </c>
      <c r="E75" s="15">
        <f>E76+E77</f>
        <v>0</v>
      </c>
      <c r="F75" s="36">
        <f>F76+F77</f>
        <v>0</v>
      </c>
    </row>
    <row r="76" spans="1:6" s="52" customFormat="1" x14ac:dyDescent="0.25">
      <c r="A76" s="35"/>
      <c r="B76" s="13"/>
      <c r="C76" s="13"/>
      <c r="D76" s="6" t="s">
        <v>117</v>
      </c>
      <c r="E76" s="16">
        <v>0</v>
      </c>
      <c r="F76" s="26">
        <v>0</v>
      </c>
    </row>
    <row r="77" spans="1:6" s="52" customFormat="1" x14ac:dyDescent="0.25">
      <c r="A77" s="35"/>
      <c r="B77" s="13"/>
      <c r="C77" s="13"/>
      <c r="D77" s="6" t="s">
        <v>118</v>
      </c>
      <c r="E77" s="16">
        <v>0</v>
      </c>
      <c r="F77" s="26">
        <v>0</v>
      </c>
    </row>
    <row r="78" spans="1:6" s="52" customFormat="1" x14ac:dyDescent="0.25">
      <c r="A78" s="35"/>
      <c r="B78" s="13"/>
      <c r="C78" s="13"/>
      <c r="D78" s="4"/>
      <c r="E78" s="19"/>
      <c r="F78" s="30"/>
    </row>
    <row r="79" spans="1:6" s="52" customFormat="1" x14ac:dyDescent="0.25">
      <c r="A79" s="35"/>
      <c r="B79" s="13"/>
      <c r="C79" s="13"/>
      <c r="D79" s="5" t="s">
        <v>119</v>
      </c>
      <c r="E79" s="20">
        <f>E63+E68+E75</f>
        <v>534642840</v>
      </c>
      <c r="F79" s="32">
        <f>F63+F68+F75</f>
        <v>510713370</v>
      </c>
    </row>
    <row r="80" spans="1:6" s="52" customFormat="1" x14ac:dyDescent="0.25">
      <c r="A80" s="35"/>
      <c r="B80" s="13"/>
      <c r="C80" s="13"/>
      <c r="D80" s="4"/>
      <c r="E80" s="19"/>
      <c r="F80" s="30"/>
    </row>
    <row r="81" spans="1:6" s="52" customFormat="1" x14ac:dyDescent="0.25">
      <c r="A81" s="35"/>
      <c r="B81" s="13"/>
      <c r="C81" s="13"/>
      <c r="D81" s="5" t="s">
        <v>120</v>
      </c>
      <c r="E81" s="20">
        <f>E59+E79</f>
        <v>540684360</v>
      </c>
      <c r="F81" s="32">
        <f>F59+F79</f>
        <v>526543813</v>
      </c>
    </row>
    <row r="82" spans="1:6" s="53" customFormat="1" ht="15.75" thickBot="1" x14ac:dyDescent="0.3">
      <c r="A82" s="37"/>
      <c r="B82" s="38"/>
      <c r="C82" s="38"/>
      <c r="D82" s="39"/>
      <c r="E82" s="40"/>
      <c r="F82" s="41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9:F45 E50:F81 B9:C62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paperSize="9" scale="32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ESF_LDF_1er_2025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2025-05-13T19:17:57Z</cp:lastPrinted>
  <dcterms:created xsi:type="dcterms:W3CDTF">2018-06-22T18:40:03Z</dcterms:created>
  <dcterms:modified xsi:type="dcterms:W3CDTF">2025-05-13T19:18:04Z</dcterms:modified>
</cp:coreProperties>
</file>